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420" windowWidth="15195" windowHeight="11760"/>
  </bookViews>
  <sheets>
    <sheet name="итого" sheetId="5" r:id="rId1"/>
  </sheets>
  <calcPr calcId="145621"/>
</workbook>
</file>

<file path=xl/calcChain.xml><?xml version="1.0" encoding="utf-8"?>
<calcChain xmlns="http://schemas.openxmlformats.org/spreadsheetml/2006/main">
  <c r="H24" i="5" l="1"/>
  <c r="H34" i="5" l="1"/>
  <c r="H35" i="5" l="1"/>
  <c r="H37" i="5" s="1"/>
  <c r="H36" i="5" s="1"/>
  <c r="F20" i="5" l="1"/>
</calcChain>
</file>

<file path=xl/sharedStrings.xml><?xml version="1.0" encoding="utf-8"?>
<sst xmlns="http://schemas.openxmlformats.org/spreadsheetml/2006/main" count="50" uniqueCount="49">
  <si>
    <t>Характеристика здания, предприятия, сооружения или вида работ</t>
  </si>
  <si>
    <t>Стоимость, тыс. руб.</t>
  </si>
  <si>
    <t>К2</t>
  </si>
  <si>
    <t>К4</t>
  </si>
  <si>
    <t>Постоянные величины базовой цены</t>
  </si>
  <si>
    <t>в</t>
  </si>
  <si>
    <t>Х</t>
  </si>
  <si>
    <t>К5</t>
  </si>
  <si>
    <t>К1</t>
  </si>
  <si>
    <t>а</t>
  </si>
  <si>
    <t>К6</t>
  </si>
  <si>
    <t xml:space="preserve">   Инженерные сети</t>
  </si>
  <si>
    <t xml:space="preserve">№№ частей, глав, пунктов, таблиц или указаний к разделам Справочников базовых цен на пректные работы для строительства </t>
  </si>
  <si>
    <t>Общая стоимость проектных работ</t>
  </si>
  <si>
    <t>тыс. руб</t>
  </si>
  <si>
    <t>Ц=(а+вхХ) х Кi</t>
  </si>
  <si>
    <t>Расчет базовой цены проекта Ц, тыс. руб. и стоимости разработки проекта, тыс.руб.</t>
  </si>
  <si>
    <t>Вид проектных работ, их раздел и часть:</t>
  </si>
  <si>
    <t xml:space="preserve">Наименование предприятия, здания, сооружения:                                                                                                                               </t>
  </si>
  <si>
    <t>Стадия проектирования:</t>
  </si>
  <si>
    <t>Наименование организации заказчика:</t>
  </si>
  <si>
    <t>Тепловые сети.</t>
  </si>
  <si>
    <t>Рабочая документация.</t>
  </si>
  <si>
    <t>Раздел ТС  (Тепломехинические решения тепловых сетей)</t>
  </si>
  <si>
    <t>Справочник базовых цен на пректные работы в строительстве  "Коммунальные инженерные сети и сооружения"  Пр. от 24.05.2012г. №213 МРР РФ                                                                          Таблица 9 Тепловые сети поз.24</t>
  </si>
  <si>
    <t>Налог на добавленную стоимость, 18% (НДС)</t>
  </si>
  <si>
    <t>К1=1,2 коэффициент сейсмичности 8 баллов (п. 3.7. Методические указания по применению СБЦ Пр. МРР РФ от 29.12.2009 № 620)</t>
  </si>
  <si>
    <t>К2 = 1,2 сокращение срока проектирования (п. 3.11 Методические указания по применению СБЦ Пр. МРР РФ от 29.12.2009 № 620)</t>
  </si>
  <si>
    <t>К6=3,83 индекс изменения стоимости к ценам по состоянию на 01.01.2001 г. к I кв. 2018 г. (Письмо № 13606-ХМ/09 от 04.04.2018)</t>
  </si>
  <si>
    <t>Суммарная стоимость проектных работ ,  руб</t>
  </si>
  <si>
    <t>Суммарная стоимость проекта, руб</t>
  </si>
  <si>
    <t xml:space="preserve">           "____"______________________2018 год</t>
  </si>
  <si>
    <t>К5 = 1,15 при наличии в зоне работ более 10 штук коммуникаций (Гл. 2.6. к табл. 9-14 п. 2.6.9.)</t>
  </si>
  <si>
    <t>СОГЛАСОВАНО:</t>
  </si>
  <si>
    <t>________________</t>
  </si>
  <si>
    <t>УТВЕРЖДАЮ:</t>
  </si>
  <si>
    <t>" ___" ______________ 2018 г.</t>
  </si>
  <si>
    <t>"____ " _____________2018 г.</t>
  </si>
  <si>
    <t xml:space="preserve">                                  СМЕТА № 1 на проектные работы</t>
  </si>
  <si>
    <t xml:space="preserve">ПРИМЕЧАНИЯ:
1. Исходные данные для проектирования в соответствии с перечнем, приведенным в Приложении Б СНиП 11-01-95, представляет заказчик проекта. В случае, когда заказчик поручает проектной организации сбор исходных данных для проектирования, цена этой работы учитыватся при установлении договорной цены на проектную документацию дополнительно к рассчитанной ранее.
2. Стоимость проектирования внеплощадочных инженерных сетей и коммуникаций не учтена в расценках проектирования объекта капитального строительства и определяется дополнительно.
3. Затраты, связанные с оплатой работ (услуг), выполняемых органами самоуправления (администрациями), Государственного надзора (контроля) и заинтересованными организациями, выдающими заказчику и проектной организации исходные данные, технические условия и требования на присоединение объекта к инженерным сетям и коммуникациям общего пользования, а также проводящими согласования проектных решений, предусмотренных в СП 11-101-95 и СНиП 1 1-01-95, как правило, дополнительной оплате не подлежат. Если эти организации находятся на полном хозяйственном расчете, оплата указанных работ (услуг) производится заказчиком по договорным ценам. Указанные разъяснения приведены в пункте 11 Типового положения о порядке выдачи исходных данных и технических условий на проектирование, согласования документации на строительство, а также оплаты указанных услуг, утвержденного Минстроем России 06.02.96 и направленного с письмом от 13.02.96 № БЕ-19-4/9.
4. Затраты, связанные с представлением проектной документации в экспертирующие органы и её защитой, не учтены и определяются дополнительно. Ввиду неоднозначности объемов указанных работ, цена на их выполнение не регламентирована и определяется на основании калькуляции затрат.
5. Стоимость экземпляров проектной документации, выдаваемой заказчику сверх 3-х комплектов, определяется дополнительно к базовой цене исходя из расценок на тиражирование в момент заказа новых экземпляров.
</t>
  </si>
  <si>
    <r>
      <t xml:space="preserve">К4=1,4 </t>
    </r>
    <r>
      <rPr>
        <i/>
        <sz val="10"/>
        <rFont val="Times New Roman"/>
        <family val="1"/>
        <charset val="204"/>
      </rPr>
      <t>коэффициент застройки места проектирования от 0,5 до 0,8 (гл. 2.6. к табл. 9-14 п. 2.6.8.)</t>
    </r>
  </si>
  <si>
    <t>Составил:_______________________</t>
  </si>
  <si>
    <t>Тепловые сети
Ду80х2шт.
L=60м
Рабочая документация</t>
  </si>
  <si>
    <t>в=251,07 тыс. руб</t>
  </si>
  <si>
    <t>а=5,39 тыс. руб</t>
  </si>
  <si>
    <t>ООО «АТЭК»</t>
  </si>
  <si>
    <t>Х, км (Хфакт=0,06км )</t>
  </si>
  <si>
    <t>Понижающий коэффищиент</t>
  </si>
  <si>
    <t>Строительство тепловой сети к многоквартирному жилому дому по ул. Минская, 121 в г. Краснодаре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</si>
</sst>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%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4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 applyFill="1" applyBorder="1" applyAlignment="1">
      <alignment vertical="top"/>
    </xf>
    <xf numFmtId="0" fontId="0" fillId="0" borderId="0" xfId="0" applyFont="1" applyBorder="1"/>
    <xf numFmtId="0" fontId="4" fillId="0" borderId="0" xfId="0" applyFont="1" applyFill="1" applyBorder="1" applyAlignment="1">
      <alignment horizontal="left" vertical="top"/>
    </xf>
    <xf numFmtId="0" fontId="0" fillId="0" borderId="0" xfId="0" applyFont="1"/>
    <xf numFmtId="0" fontId="5" fillId="0" borderId="0" xfId="0" applyFont="1" applyFill="1" applyBorder="1" applyAlignment="1"/>
    <xf numFmtId="0" fontId="4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 applyProtection="1">
      <alignment vertical="top"/>
      <protection locked="0"/>
    </xf>
    <xf numFmtId="0" fontId="4" fillId="0" borderId="0" xfId="0" applyFont="1" applyBorder="1" applyAlignment="1" applyProtection="1">
      <alignment horizontal="right" vertical="top"/>
      <protection locked="0"/>
    </xf>
    <xf numFmtId="0" fontId="4" fillId="0" borderId="4" xfId="0" applyFont="1" applyFill="1" applyBorder="1" applyAlignment="1">
      <alignment vertical="top"/>
    </xf>
    <xf numFmtId="0" fontId="4" fillId="0" borderId="5" xfId="0" applyFont="1" applyFill="1" applyBorder="1" applyAlignment="1">
      <alignment vertical="top"/>
    </xf>
    <xf numFmtId="164" fontId="4" fillId="0" borderId="14" xfId="0" applyNumberFormat="1" applyFont="1" applyFill="1" applyBorder="1" applyAlignment="1">
      <alignment horizontal="center" vertical="top"/>
    </xf>
    <xf numFmtId="0" fontId="6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/>
    </xf>
    <xf numFmtId="0" fontId="4" fillId="0" borderId="10" xfId="0" applyFont="1" applyFill="1" applyBorder="1" applyAlignment="1">
      <alignment vertical="top"/>
    </xf>
    <xf numFmtId="0" fontId="4" fillId="0" borderId="11" xfId="0" applyFont="1" applyFill="1" applyBorder="1" applyAlignment="1">
      <alignment vertical="top"/>
    </xf>
    <xf numFmtId="0" fontId="4" fillId="0" borderId="13" xfId="0" applyFont="1" applyFill="1" applyBorder="1" applyAlignment="1">
      <alignment horizontal="center" vertical="top"/>
    </xf>
    <xf numFmtId="2" fontId="4" fillId="0" borderId="13" xfId="0" applyNumberFormat="1" applyFont="1" applyFill="1" applyBorder="1" applyAlignment="1">
      <alignment horizontal="center" vertical="top"/>
    </xf>
    <xf numFmtId="165" fontId="4" fillId="0" borderId="15" xfId="0" applyNumberFormat="1" applyFont="1" applyFill="1" applyBorder="1" applyAlignment="1">
      <alignment horizontal="center" vertical="top"/>
    </xf>
    <xf numFmtId="4" fontId="4" fillId="0" borderId="0" xfId="0" applyNumberFormat="1" applyFont="1" applyFill="1" applyBorder="1" applyAlignment="1">
      <alignment horizontal="center" vertical="top"/>
    </xf>
    <xf numFmtId="0" fontId="4" fillId="0" borderId="6" xfId="0" applyFont="1" applyFill="1" applyBorder="1" applyAlignment="1">
      <alignment vertical="top"/>
    </xf>
    <xf numFmtId="0" fontId="4" fillId="0" borderId="12" xfId="0" applyFont="1" applyFill="1" applyBorder="1" applyAlignment="1">
      <alignment vertical="top"/>
    </xf>
    <xf numFmtId="0" fontId="4" fillId="0" borderId="7" xfId="0" applyFont="1" applyFill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right" vertical="top"/>
    </xf>
    <xf numFmtId="0" fontId="4" fillId="0" borderId="11" xfId="0" applyFont="1" applyFill="1" applyBorder="1" applyAlignment="1">
      <alignment horizontal="right" vertical="top"/>
    </xf>
    <xf numFmtId="0" fontId="4" fillId="0" borderId="12" xfId="0" applyFont="1" applyFill="1" applyBorder="1" applyAlignment="1">
      <alignment horizontal="righ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4" fontId="4" fillId="0" borderId="16" xfId="0" applyNumberFormat="1" applyFont="1" applyFill="1" applyBorder="1" applyAlignment="1">
      <alignment horizontal="center" vertical="top"/>
    </xf>
    <xf numFmtId="4" fontId="4" fillId="0" borderId="13" xfId="0" applyNumberFormat="1" applyFont="1" applyFill="1" applyBorder="1" applyAlignment="1">
      <alignment horizontal="center" vertical="top"/>
    </xf>
    <xf numFmtId="4" fontId="4" fillId="0" borderId="10" xfId="0" applyNumberFormat="1" applyFont="1" applyFill="1" applyBorder="1" applyAlignment="1">
      <alignment horizontal="center" vertical="top"/>
    </xf>
    <xf numFmtId="4" fontId="4" fillId="0" borderId="12" xfId="0" applyNumberFormat="1" applyFont="1" applyFill="1" applyBorder="1" applyAlignment="1">
      <alignment horizontal="center" vertical="top"/>
    </xf>
    <xf numFmtId="0" fontId="6" fillId="0" borderId="7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top"/>
    </xf>
    <xf numFmtId="0" fontId="4" fillId="0" borderId="12" xfId="0" applyFont="1" applyFill="1" applyBorder="1" applyAlignment="1">
      <alignment horizontal="left" vertical="top"/>
    </xf>
    <xf numFmtId="0" fontId="6" fillId="0" borderId="13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/>
    </xf>
    <xf numFmtId="0" fontId="4" fillId="0" borderId="13" xfId="0" applyFont="1" applyFill="1" applyBorder="1" applyAlignment="1">
      <alignment horizontal="left" vertical="top"/>
    </xf>
    <xf numFmtId="164" fontId="4" fillId="0" borderId="0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top"/>
    </xf>
    <xf numFmtId="164" fontId="4" fillId="0" borderId="6" xfId="0" applyNumberFormat="1" applyFont="1" applyFill="1" applyBorder="1" applyAlignment="1">
      <alignment horizontal="center" vertical="top"/>
    </xf>
    <xf numFmtId="0" fontId="7" fillId="0" borderId="4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center" vertical="top"/>
    </xf>
    <xf numFmtId="0" fontId="6" fillId="0" borderId="9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center" vertical="top"/>
    </xf>
    <xf numFmtId="0" fontId="6" fillId="0" borderId="12" xfId="0" applyFont="1" applyFill="1" applyBorder="1" applyAlignment="1">
      <alignment horizontal="center" vertical="top"/>
    </xf>
    <xf numFmtId="0" fontId="6" fillId="0" borderId="9" xfId="0" applyFont="1" applyFill="1" applyBorder="1" applyAlignment="1">
      <alignment horizontal="left" vertical="top" wrapText="1"/>
    </xf>
    <xf numFmtId="0" fontId="6" fillId="0" borderId="15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/>
    </xf>
    <xf numFmtId="0" fontId="6" fillId="0" borderId="11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view="pageBreakPreview" zoomScale="90" zoomScaleNormal="55" zoomScaleSheetLayoutView="90" zoomScalePageLayoutView="80" workbookViewId="0">
      <selection activeCell="N3" sqref="N3"/>
    </sheetView>
  </sheetViews>
  <sheetFormatPr defaultRowHeight="15" outlineLevelRow="1" x14ac:dyDescent="0.2"/>
  <cols>
    <col min="1" max="1" width="4.5703125" style="1" customWidth="1"/>
    <col min="2" max="2" width="6" style="1" customWidth="1"/>
    <col min="3" max="3" width="5.42578125" style="1" customWidth="1"/>
    <col min="4" max="4" width="7.140625" style="1" customWidth="1"/>
    <col min="5" max="5" width="49.140625" style="1" customWidth="1"/>
    <col min="6" max="7" width="8.42578125" style="1" customWidth="1"/>
    <col min="8" max="8" width="6.42578125" style="1" customWidth="1"/>
    <col min="9" max="9" width="5.7109375" style="1" customWidth="1"/>
    <col min="10" max="16384" width="9.140625" style="1"/>
  </cols>
  <sheetData>
    <row r="1" spans="1:9" s="6" customFormat="1" ht="12.75" x14ac:dyDescent="0.2">
      <c r="A1" s="3" t="s">
        <v>33</v>
      </c>
      <c r="B1" s="3"/>
      <c r="C1" s="3"/>
      <c r="D1" s="4"/>
      <c r="E1" s="4"/>
      <c r="F1" s="5" t="s">
        <v>35</v>
      </c>
      <c r="G1" s="4"/>
      <c r="H1" s="4"/>
      <c r="I1" s="4"/>
    </row>
    <row r="2" spans="1:9" s="6" customFormat="1" ht="12.75" x14ac:dyDescent="0.2">
      <c r="A2" s="3"/>
      <c r="B2" s="3"/>
      <c r="C2" s="3"/>
      <c r="D2" s="4"/>
      <c r="E2" s="4"/>
      <c r="F2" s="5"/>
      <c r="G2" s="4"/>
      <c r="H2" s="4"/>
      <c r="I2" s="4"/>
    </row>
    <row r="3" spans="1:9" s="6" customFormat="1" ht="12.75" x14ac:dyDescent="0.2">
      <c r="A3" s="3"/>
      <c r="B3" s="3"/>
      <c r="C3" s="3"/>
      <c r="D3" s="4"/>
      <c r="E3" s="4"/>
      <c r="F3" s="5"/>
      <c r="G3" s="4"/>
      <c r="H3" s="4"/>
      <c r="I3" s="4"/>
    </row>
    <row r="4" spans="1:9" s="6" customFormat="1" ht="18" customHeight="1" x14ac:dyDescent="0.2">
      <c r="A4" s="3" t="s">
        <v>34</v>
      </c>
      <c r="B4" s="3"/>
      <c r="C4" s="3"/>
      <c r="D4" s="4"/>
      <c r="E4" s="4"/>
      <c r="F4" s="5" t="s">
        <v>34</v>
      </c>
      <c r="G4" s="4"/>
      <c r="H4" s="4"/>
      <c r="I4" s="4"/>
    </row>
    <row r="5" spans="1:9" s="4" customFormat="1" ht="17.25" customHeight="1" x14ac:dyDescent="0.2">
      <c r="A5" s="3" t="s">
        <v>36</v>
      </c>
      <c r="B5" s="3"/>
      <c r="C5" s="3"/>
      <c r="F5" s="5" t="s">
        <v>37</v>
      </c>
    </row>
    <row r="6" spans="1:9" s="6" customFormat="1" ht="12.75" x14ac:dyDescent="0.2">
      <c r="A6" s="4"/>
      <c r="B6" s="4"/>
      <c r="C6" s="4"/>
      <c r="D6" s="4"/>
      <c r="E6" s="4"/>
      <c r="F6" s="4"/>
      <c r="G6" s="4"/>
      <c r="H6" s="4"/>
      <c r="I6" s="4"/>
    </row>
    <row r="7" spans="1:9" s="6" customFormat="1" ht="8.25" customHeight="1" x14ac:dyDescent="0.2">
      <c r="A7" s="4"/>
      <c r="B7" s="4"/>
      <c r="C7" s="4"/>
      <c r="D7" s="4"/>
      <c r="E7" s="4"/>
      <c r="F7" s="4"/>
      <c r="G7" s="4"/>
      <c r="H7" s="4"/>
      <c r="I7" s="4"/>
    </row>
    <row r="8" spans="1:9" s="6" customFormat="1" ht="12.75" x14ac:dyDescent="0.2">
      <c r="A8" s="28" t="s">
        <v>11</v>
      </c>
      <c r="B8" s="29"/>
      <c r="C8" s="29"/>
      <c r="D8" s="29"/>
      <c r="E8" s="29"/>
      <c r="F8" s="29"/>
      <c r="G8" s="29"/>
      <c r="H8" s="29"/>
      <c r="I8" s="30"/>
    </row>
    <row r="9" spans="1:9" s="7" customFormat="1" ht="12" customHeight="1" x14ac:dyDescent="0.2">
      <c r="A9" s="40"/>
      <c r="B9" s="40"/>
      <c r="C9" s="40"/>
      <c r="D9" s="40"/>
      <c r="E9" s="40"/>
      <c r="F9" s="40"/>
      <c r="G9" s="40"/>
      <c r="H9" s="40"/>
      <c r="I9" s="40"/>
    </row>
    <row r="10" spans="1:9" s="6" customFormat="1" ht="17.25" customHeight="1" x14ac:dyDescent="0.2">
      <c r="A10" s="40" t="s">
        <v>38</v>
      </c>
      <c r="B10" s="40"/>
      <c r="C10" s="40"/>
      <c r="D10" s="40"/>
      <c r="E10" s="40"/>
      <c r="F10" s="40"/>
      <c r="G10" s="40"/>
      <c r="H10" s="40"/>
      <c r="I10" s="40"/>
    </row>
    <row r="11" spans="1:9" s="6" customFormat="1" ht="23.25" hidden="1" customHeight="1" x14ac:dyDescent="0.2">
      <c r="A11" s="31" t="s">
        <v>31</v>
      </c>
      <c r="B11" s="32"/>
      <c r="C11" s="32"/>
      <c r="D11" s="32"/>
      <c r="E11" s="32"/>
      <c r="F11" s="32"/>
      <c r="G11" s="32"/>
      <c r="H11" s="32"/>
      <c r="I11" s="33"/>
    </row>
    <row r="12" spans="1:9" s="6" customFormat="1" ht="17.25" customHeight="1" x14ac:dyDescent="0.2">
      <c r="A12" s="8"/>
      <c r="B12" s="8"/>
      <c r="C12" s="8"/>
      <c r="D12" s="8"/>
      <c r="E12" s="8"/>
      <c r="F12" s="8"/>
      <c r="G12" s="8"/>
      <c r="H12" s="8"/>
      <c r="I12" s="8"/>
    </row>
    <row r="13" spans="1:9" s="6" customFormat="1" ht="39.75" customHeight="1" x14ac:dyDescent="0.2">
      <c r="A13" s="34" t="s">
        <v>18</v>
      </c>
      <c r="B13" s="35"/>
      <c r="C13" s="35"/>
      <c r="D13" s="36"/>
      <c r="E13" s="34" t="s">
        <v>48</v>
      </c>
      <c r="F13" s="35"/>
      <c r="G13" s="35"/>
      <c r="H13" s="35"/>
      <c r="I13" s="36"/>
    </row>
    <row r="14" spans="1:9" s="6" customFormat="1" ht="16.5" customHeight="1" x14ac:dyDescent="0.2">
      <c r="A14" s="41" t="s">
        <v>19</v>
      </c>
      <c r="B14" s="42"/>
      <c r="C14" s="42"/>
      <c r="D14" s="43"/>
      <c r="E14" s="41" t="s">
        <v>22</v>
      </c>
      <c r="F14" s="42"/>
      <c r="G14" s="42"/>
      <c r="H14" s="42"/>
      <c r="I14" s="43"/>
    </row>
    <row r="15" spans="1:9" s="6" customFormat="1" ht="27.75" customHeight="1" x14ac:dyDescent="0.2">
      <c r="A15" s="34" t="s">
        <v>17</v>
      </c>
      <c r="B15" s="35"/>
      <c r="C15" s="35"/>
      <c r="D15" s="35"/>
      <c r="E15" s="35" t="s">
        <v>23</v>
      </c>
      <c r="F15" s="35"/>
      <c r="G15" s="35"/>
      <c r="H15" s="35"/>
      <c r="I15" s="36"/>
    </row>
    <row r="16" spans="1:9" s="6" customFormat="1" ht="33.75" hidden="1" customHeight="1" x14ac:dyDescent="0.2">
      <c r="A16" s="37"/>
      <c r="B16" s="38"/>
      <c r="C16" s="38"/>
      <c r="D16" s="39"/>
      <c r="E16" s="37"/>
      <c r="F16" s="38"/>
      <c r="G16" s="38"/>
      <c r="H16" s="38"/>
      <c r="I16" s="39"/>
    </row>
    <row r="17" spans="1:9" s="6" customFormat="1" ht="16.5" customHeight="1" x14ac:dyDescent="0.2">
      <c r="A17" s="18"/>
      <c r="B17" s="19"/>
      <c r="C17" s="19"/>
      <c r="D17" s="19"/>
      <c r="E17" s="19"/>
      <c r="F17" s="19"/>
      <c r="G17" s="19"/>
      <c r="H17" s="19"/>
      <c r="I17" s="25"/>
    </row>
    <row r="18" spans="1:9" s="6" customFormat="1" ht="26.25" customHeight="1" x14ac:dyDescent="0.2">
      <c r="A18" s="44" t="s">
        <v>20</v>
      </c>
      <c r="B18" s="45"/>
      <c r="C18" s="45"/>
      <c r="D18" s="46"/>
      <c r="E18" s="37" t="s">
        <v>45</v>
      </c>
      <c r="F18" s="38"/>
      <c r="G18" s="38"/>
      <c r="H18" s="38"/>
      <c r="I18" s="39"/>
    </row>
    <row r="19" spans="1:9" s="6" customFormat="1" ht="18" customHeight="1" x14ac:dyDescent="0.2">
      <c r="A19" s="13"/>
      <c r="B19" s="14"/>
      <c r="C19" s="14"/>
      <c r="D19" s="14"/>
      <c r="E19" s="14"/>
      <c r="F19" s="14"/>
      <c r="G19" s="14"/>
      <c r="H19" s="14"/>
      <c r="I19" s="24"/>
    </row>
    <row r="20" spans="1:9" s="6" customFormat="1" ht="16.5" customHeight="1" x14ac:dyDescent="0.2">
      <c r="A20" s="18" t="s">
        <v>13</v>
      </c>
      <c r="B20" s="19"/>
      <c r="C20" s="19"/>
      <c r="D20" s="19"/>
      <c r="E20" s="19"/>
      <c r="F20" s="49">
        <f>H37</f>
        <v>150020.18184666234</v>
      </c>
      <c r="G20" s="50"/>
      <c r="H20" s="54" t="s">
        <v>14</v>
      </c>
      <c r="I20" s="55"/>
    </row>
    <row r="21" spans="1:9" s="6" customFormat="1" ht="7.5" hidden="1" customHeight="1" outlineLevel="1" x14ac:dyDescent="0.2">
      <c r="A21" s="37"/>
      <c r="B21" s="38"/>
      <c r="C21" s="38"/>
      <c r="D21" s="38"/>
      <c r="E21" s="38"/>
      <c r="F21" s="83"/>
      <c r="G21" s="15"/>
      <c r="H21" s="38"/>
      <c r="I21" s="39"/>
    </row>
    <row r="22" spans="1:9" s="6" customFormat="1" ht="78" customHeight="1" collapsed="1" x14ac:dyDescent="0.2">
      <c r="A22" s="51" t="s">
        <v>0</v>
      </c>
      <c r="B22" s="52"/>
      <c r="C22" s="52"/>
      <c r="D22" s="51" t="s">
        <v>12</v>
      </c>
      <c r="E22" s="53"/>
      <c r="F22" s="52" t="s">
        <v>16</v>
      </c>
      <c r="G22" s="53"/>
      <c r="H22" s="52" t="s">
        <v>1</v>
      </c>
      <c r="I22" s="53"/>
    </row>
    <row r="23" spans="1:9" s="6" customFormat="1" ht="12.75" x14ac:dyDescent="0.2">
      <c r="A23" s="28" t="s">
        <v>21</v>
      </c>
      <c r="B23" s="29"/>
      <c r="C23" s="29"/>
      <c r="D23" s="29"/>
      <c r="E23" s="29"/>
      <c r="F23" s="29"/>
      <c r="G23" s="29"/>
      <c r="H23" s="29"/>
      <c r="I23" s="30"/>
    </row>
    <row r="24" spans="1:9" s="6" customFormat="1" ht="66.75" customHeight="1" x14ac:dyDescent="0.2">
      <c r="A24" s="76" t="s">
        <v>42</v>
      </c>
      <c r="B24" s="81"/>
      <c r="C24" s="81"/>
      <c r="D24" s="76" t="s">
        <v>24</v>
      </c>
      <c r="E24" s="77"/>
      <c r="F24" s="78" t="s">
        <v>15</v>
      </c>
      <c r="G24" s="79"/>
      <c r="H24" s="60">
        <f>(G26+G27*G28)*G29*G30*G31*G32*G33</f>
        <v>181.62249618239994</v>
      </c>
      <c r="I24" s="61"/>
    </row>
    <row r="25" spans="1:9" s="6" customFormat="1" ht="22.5" customHeight="1" x14ac:dyDescent="0.2">
      <c r="A25" s="16"/>
      <c r="B25" s="9"/>
      <c r="C25" s="9"/>
      <c r="D25" s="64" t="s">
        <v>4</v>
      </c>
      <c r="E25" s="65"/>
      <c r="F25" s="65"/>
      <c r="G25" s="66"/>
      <c r="H25" s="60"/>
      <c r="I25" s="61"/>
    </row>
    <row r="26" spans="1:9" s="6" customFormat="1" ht="12.75" x14ac:dyDescent="0.2">
      <c r="A26" s="17"/>
      <c r="B26" s="3"/>
      <c r="C26" s="3"/>
      <c r="D26" s="68" t="s">
        <v>44</v>
      </c>
      <c r="E26" s="69"/>
      <c r="F26" s="20" t="s">
        <v>9</v>
      </c>
      <c r="G26" s="20">
        <v>5.39</v>
      </c>
      <c r="H26" s="60"/>
      <c r="I26" s="61"/>
    </row>
    <row r="27" spans="1:9" s="6" customFormat="1" ht="12.75" x14ac:dyDescent="0.2">
      <c r="A27" s="17"/>
      <c r="B27" s="3"/>
      <c r="C27" s="3"/>
      <c r="D27" s="70" t="s">
        <v>43</v>
      </c>
      <c r="E27" s="71"/>
      <c r="F27" s="20" t="s">
        <v>5</v>
      </c>
      <c r="G27" s="20">
        <v>251.07</v>
      </c>
      <c r="H27" s="60"/>
      <c r="I27" s="61"/>
    </row>
    <row r="28" spans="1:9" s="6" customFormat="1" ht="12.75" x14ac:dyDescent="0.2">
      <c r="A28" s="17"/>
      <c r="B28" s="3"/>
      <c r="C28" s="3"/>
      <c r="D28" s="72" t="s">
        <v>46</v>
      </c>
      <c r="E28" s="73"/>
      <c r="F28" s="20" t="s">
        <v>6</v>
      </c>
      <c r="G28" s="20">
        <v>0.06</v>
      </c>
      <c r="H28" s="60"/>
      <c r="I28" s="61"/>
    </row>
    <row r="29" spans="1:9" s="6" customFormat="1" ht="39" customHeight="1" x14ac:dyDescent="0.2">
      <c r="A29" s="17"/>
      <c r="B29" s="3"/>
      <c r="C29" s="3"/>
      <c r="D29" s="56" t="s">
        <v>26</v>
      </c>
      <c r="E29" s="56"/>
      <c r="F29" s="20" t="s">
        <v>8</v>
      </c>
      <c r="G29" s="20">
        <v>1.2</v>
      </c>
      <c r="H29" s="60"/>
      <c r="I29" s="61"/>
    </row>
    <row r="30" spans="1:9" s="6" customFormat="1" ht="36.75" customHeight="1" x14ac:dyDescent="0.2">
      <c r="A30" s="17"/>
      <c r="B30" s="3"/>
      <c r="C30" s="3"/>
      <c r="D30" s="56" t="s">
        <v>27</v>
      </c>
      <c r="E30" s="56"/>
      <c r="F30" s="20" t="s">
        <v>2</v>
      </c>
      <c r="G30" s="20">
        <v>1.2</v>
      </c>
      <c r="H30" s="60"/>
      <c r="I30" s="61"/>
    </row>
    <row r="31" spans="1:9" s="6" customFormat="1" ht="27" customHeight="1" x14ac:dyDescent="0.2">
      <c r="A31" s="17"/>
      <c r="B31" s="3"/>
      <c r="C31" s="3"/>
      <c r="D31" s="57" t="s">
        <v>40</v>
      </c>
      <c r="E31" s="57"/>
      <c r="F31" s="20" t="s">
        <v>3</v>
      </c>
      <c r="G31" s="20">
        <v>1.4</v>
      </c>
      <c r="H31" s="60"/>
      <c r="I31" s="61"/>
    </row>
    <row r="32" spans="1:9" s="6" customFormat="1" ht="27" customHeight="1" x14ac:dyDescent="0.2">
      <c r="A32" s="17"/>
      <c r="B32" s="3"/>
      <c r="C32" s="3"/>
      <c r="D32" s="56" t="s">
        <v>32</v>
      </c>
      <c r="E32" s="56"/>
      <c r="F32" s="20" t="s">
        <v>7</v>
      </c>
      <c r="G32" s="20">
        <v>1.1499999999999999</v>
      </c>
      <c r="H32" s="60"/>
      <c r="I32" s="61"/>
    </row>
    <row r="33" spans="1:9" s="6" customFormat="1" ht="37.5" customHeight="1" x14ac:dyDescent="0.2">
      <c r="A33" s="13"/>
      <c r="B33" s="14"/>
      <c r="C33" s="24"/>
      <c r="D33" s="67" t="s">
        <v>28</v>
      </c>
      <c r="E33" s="57"/>
      <c r="F33" s="20" t="s">
        <v>10</v>
      </c>
      <c r="G33" s="21">
        <v>3.83</v>
      </c>
      <c r="H33" s="60"/>
      <c r="I33" s="61"/>
    </row>
    <row r="34" spans="1:9" s="6" customFormat="1" ht="21.75" customHeight="1" x14ac:dyDescent="0.2">
      <c r="A34" s="18"/>
      <c r="B34" s="19"/>
      <c r="C34" s="25"/>
      <c r="D34" s="74" t="s">
        <v>47</v>
      </c>
      <c r="E34" s="75"/>
      <c r="F34" s="22">
        <v>0.7</v>
      </c>
      <c r="G34" s="26">
        <v>0.7</v>
      </c>
      <c r="H34" s="62">
        <f>H24*G34</f>
        <v>127.13574732767995</v>
      </c>
      <c r="I34" s="63"/>
    </row>
    <row r="35" spans="1:9" s="6" customFormat="1" ht="12.75" x14ac:dyDescent="0.2">
      <c r="A35" s="82" t="s">
        <v>29</v>
      </c>
      <c r="B35" s="82"/>
      <c r="C35" s="82"/>
      <c r="D35" s="59"/>
      <c r="E35" s="59"/>
      <c r="F35" s="59"/>
      <c r="G35" s="59"/>
      <c r="H35" s="47">
        <f>H34*1000</f>
        <v>127135.74732767996</v>
      </c>
      <c r="I35" s="47"/>
    </row>
    <row r="36" spans="1:9" s="6" customFormat="1" ht="12.75" x14ac:dyDescent="0.2">
      <c r="A36" s="59" t="s">
        <v>25</v>
      </c>
      <c r="B36" s="59"/>
      <c r="C36" s="59"/>
      <c r="D36" s="59"/>
      <c r="E36" s="59"/>
      <c r="F36" s="59"/>
      <c r="G36" s="59"/>
      <c r="H36" s="48">
        <f>H37-H35</f>
        <v>22884.43451898238</v>
      </c>
      <c r="I36" s="48"/>
    </row>
    <row r="37" spans="1:9" s="6" customFormat="1" ht="12.75" x14ac:dyDescent="0.2">
      <c r="A37" s="59" t="s">
        <v>30</v>
      </c>
      <c r="B37" s="59"/>
      <c r="C37" s="59"/>
      <c r="D37" s="59"/>
      <c r="E37" s="59"/>
      <c r="F37" s="59"/>
      <c r="G37" s="59"/>
      <c r="H37" s="48">
        <f>H35*1.18</f>
        <v>150020.18184666234</v>
      </c>
      <c r="I37" s="48"/>
    </row>
    <row r="38" spans="1:9" s="6" customFormat="1" ht="12.75" x14ac:dyDescent="0.2">
      <c r="A38" s="5"/>
      <c r="B38" s="5"/>
      <c r="C38" s="5"/>
      <c r="D38" s="5"/>
      <c r="E38" s="5"/>
      <c r="F38" s="5"/>
      <c r="G38" s="5"/>
      <c r="H38" s="23"/>
      <c r="I38" s="23"/>
    </row>
    <row r="39" spans="1:9" s="6" customFormat="1" ht="235.5" customHeight="1" x14ac:dyDescent="0.2">
      <c r="A39" s="45" t="s">
        <v>39</v>
      </c>
      <c r="B39" s="45"/>
      <c r="C39" s="45"/>
      <c r="D39" s="45"/>
      <c r="E39" s="45"/>
      <c r="F39" s="45"/>
      <c r="G39" s="45"/>
      <c r="H39" s="45"/>
      <c r="I39" s="45"/>
    </row>
    <row r="40" spans="1:9" s="6" customFormat="1" ht="15.7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</row>
    <row r="41" spans="1:9" s="6" customFormat="1" ht="15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</row>
    <row r="42" spans="1:9" s="6" customFormat="1" ht="12.75" x14ac:dyDescent="0.2">
      <c r="A42" s="80"/>
      <c r="B42" s="80"/>
      <c r="C42" s="80"/>
      <c r="D42" s="80"/>
      <c r="E42" s="80"/>
      <c r="F42" s="80"/>
      <c r="G42" s="80"/>
      <c r="H42" s="80"/>
      <c r="I42" s="80"/>
    </row>
    <row r="43" spans="1:9" s="6" customFormat="1" ht="12.75" x14ac:dyDescent="0.2">
      <c r="A43" s="11"/>
      <c r="B43" s="11"/>
      <c r="C43" s="11"/>
      <c r="D43" s="12"/>
      <c r="E43" s="11" t="s">
        <v>41</v>
      </c>
      <c r="F43" s="11"/>
      <c r="G43" s="10"/>
      <c r="H43" s="10"/>
      <c r="I43" s="10"/>
    </row>
    <row r="44" spans="1:9" s="6" customFormat="1" ht="12.75" x14ac:dyDescent="0.2">
      <c r="A44" s="58"/>
      <c r="B44" s="58"/>
      <c r="C44" s="58"/>
      <c r="D44" s="58"/>
      <c r="E44" s="58"/>
      <c r="F44" s="58"/>
      <c r="G44" s="58"/>
      <c r="H44" s="58"/>
      <c r="I44" s="58"/>
    </row>
    <row r="45" spans="1:9" s="6" customFormat="1" ht="12.75" x14ac:dyDescent="0.2">
      <c r="A45" s="10"/>
      <c r="B45" s="10"/>
      <c r="C45" s="10"/>
      <c r="D45" s="27"/>
      <c r="E45" s="10"/>
      <c r="F45" s="10"/>
      <c r="G45" s="10"/>
      <c r="H45" s="10"/>
      <c r="I45" s="10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</sheetData>
  <mergeCells count="48">
    <mergeCell ref="F22:G22"/>
    <mergeCell ref="A23:G23"/>
    <mergeCell ref="A44:I44"/>
    <mergeCell ref="A36:G36"/>
    <mergeCell ref="H24:I33"/>
    <mergeCell ref="H34:I34"/>
    <mergeCell ref="D25:G25"/>
    <mergeCell ref="D33:E33"/>
    <mergeCell ref="D26:E26"/>
    <mergeCell ref="D27:E27"/>
    <mergeCell ref="D28:E28"/>
    <mergeCell ref="D34:E34"/>
    <mergeCell ref="D24:E24"/>
    <mergeCell ref="F24:G24"/>
    <mergeCell ref="A37:G37"/>
    <mergeCell ref="A42:I42"/>
    <mergeCell ref="A39:I40"/>
    <mergeCell ref="H37:I37"/>
    <mergeCell ref="H35:I35"/>
    <mergeCell ref="H36:I36"/>
    <mergeCell ref="F20:G20"/>
    <mergeCell ref="A22:C22"/>
    <mergeCell ref="H21:I21"/>
    <mergeCell ref="H22:I22"/>
    <mergeCell ref="H23:I23"/>
    <mergeCell ref="H20:I20"/>
    <mergeCell ref="D29:E29"/>
    <mergeCell ref="D30:E30"/>
    <mergeCell ref="D31:E31"/>
    <mergeCell ref="D32:E32"/>
    <mergeCell ref="A24:C24"/>
    <mergeCell ref="A35:G35"/>
    <mergeCell ref="A21:F21"/>
    <mergeCell ref="D22:E22"/>
    <mergeCell ref="A8:I8"/>
    <mergeCell ref="A11:I11"/>
    <mergeCell ref="E13:I13"/>
    <mergeCell ref="E16:I16"/>
    <mergeCell ref="E18:I18"/>
    <mergeCell ref="A10:I10"/>
    <mergeCell ref="A15:D15"/>
    <mergeCell ref="A13:D13"/>
    <mergeCell ref="A14:D14"/>
    <mergeCell ref="E14:I14"/>
    <mergeCell ref="A18:D18"/>
    <mergeCell ref="E15:I15"/>
    <mergeCell ref="A9:I9"/>
    <mergeCell ref="A16:D16"/>
  </mergeCells>
  <phoneticPr fontId="1" type="noConversion"/>
  <pageMargins left="0.23622047244094491" right="0.15748031496062992" top="0.31496062992125984" bottom="0.15748031496062992" header="0.23622047244094491" footer="0.27559055118110237"/>
  <pageSetup paperSize="9" fitToHeight="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</vt:lpstr>
    </vt:vector>
  </TitlesOfParts>
  <Company>Firma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Огарева Ольга Федоровна</cp:lastModifiedBy>
  <cp:lastPrinted>2018-07-09T07:56:58Z</cp:lastPrinted>
  <dcterms:created xsi:type="dcterms:W3CDTF">2006-06-29T13:54:40Z</dcterms:created>
  <dcterms:modified xsi:type="dcterms:W3CDTF">2018-08-10T10:05:22Z</dcterms:modified>
</cp:coreProperties>
</file>